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/>
  <mc:AlternateContent xmlns:mc="http://schemas.openxmlformats.org/markup-compatibility/2006">
    <mc:Choice Requires="x15">
      <x15ac:absPath xmlns:x15ac="http://schemas.microsoft.com/office/spreadsheetml/2010/11/ac" url="D:\USERS\vitkov\VT\VT 2022\119\1 výzva\"/>
    </mc:Choice>
  </mc:AlternateContent>
  <xr:revisionPtr revIDLastSave="0" documentId="13_ncr:1_{14FF6C6D-F529-4E57-A631-0F0041C24697}" xr6:coauthVersionLast="36" xr6:coauthVersionMax="47" xr10:uidLastSave="{00000000-0000-0000-0000-000000000000}"/>
  <bookViews>
    <workbookView xWindow="0" yWindow="0" windowWidth="28800" windowHeight="9525" xr2:uid="{00000000-000D-0000-FFFF-FFFF00000000}"/>
  </bookViews>
  <sheets>
    <sheet name="Výpočetní technika" sheetId="1" r:id="rId1"/>
  </sheets>
  <definedNames>
    <definedName name="_xlnm.Print_Area" localSheetId="0">'Výpočetní technika'!$B$1:$V$23</definedName>
  </definedNames>
  <calcPr calcId="191029"/>
</workbook>
</file>

<file path=xl/calcChain.xml><?xml version="1.0" encoding="utf-8"?>
<calcChain xmlns="http://schemas.openxmlformats.org/spreadsheetml/2006/main">
  <c r="T9" i="1" l="1"/>
  <c r="S10" i="1"/>
  <c r="S11" i="1"/>
  <c r="T12" i="1"/>
  <c r="T15" i="1"/>
  <c r="S16" i="1"/>
  <c r="S17" i="1"/>
  <c r="T18" i="1"/>
  <c r="P9" i="1"/>
  <c r="P10" i="1"/>
  <c r="P11" i="1"/>
  <c r="P12" i="1"/>
  <c r="P13" i="1"/>
  <c r="P14" i="1"/>
  <c r="P15" i="1"/>
  <c r="P16" i="1"/>
  <c r="P17" i="1"/>
  <c r="S9" i="1"/>
  <c r="T11" i="1"/>
  <c r="S12" i="1"/>
  <c r="S13" i="1"/>
  <c r="T13" i="1"/>
  <c r="S14" i="1"/>
  <c r="T14" i="1"/>
  <c r="S15" i="1"/>
  <c r="T17" i="1"/>
  <c r="S18" i="1"/>
  <c r="T16" i="1" l="1"/>
  <c r="T10" i="1"/>
  <c r="P8" i="1"/>
  <c r="P18" i="1"/>
  <c r="P19" i="1"/>
  <c r="S8" i="1"/>
  <c r="T8" i="1"/>
  <c r="S19" i="1"/>
  <c r="T19" i="1"/>
  <c r="P7" i="1"/>
  <c r="S7" i="1"/>
  <c r="T7" i="1"/>
  <c r="R22" i="1" l="1"/>
  <c r="Q22" i="1"/>
</calcChain>
</file>

<file path=xl/sharedStrings.xml><?xml version="1.0" encoding="utf-8"?>
<sst xmlns="http://schemas.openxmlformats.org/spreadsheetml/2006/main" count="83" uniqueCount="63">
  <si>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</si>
  <si>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</si>
  <si>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</si>
  <si>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</si>
  <si>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</si>
  <si>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</si>
  <si>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</si>
  <si>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</si>
  <si>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</si>
  <si>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</si>
  <si>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</si>
  <si>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</si>
  <si>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>30234600-4 - Flash paměť</t>
  </si>
  <si>
    <t>30236000-2 - Různé počítačové vybavení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</si>
  <si>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</si>
  <si>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</si>
  <si>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</si>
  <si>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</si>
  <si>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</si>
  <si>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</si>
  <si>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</si>
  <si>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</si>
  <si>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</si>
  <si>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</si>
  <si>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</si>
  <si>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</si>
  <si>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</si>
  <si>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</si>
  <si>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</si>
  <si>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</si>
  <si>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</si>
  <si>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Samostatná faktura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</si>
  <si>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</si>
  <si>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</si>
  <si>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Pokud financováno z projektových prostředků, pak ŘEŠITEL uvede: NÁZEV A ČÍSLO DOTAČNÍHO PROJEKTU</t>
  </si>
  <si>
    <t>Ing. Tomáš Řeřicha, Ph.D.,
Tel.: 737 488 958</t>
  </si>
  <si>
    <t>Univerzitní 26, 
301 00 Plzeň,
Fakulta elektrotechnická - Katedra materiálů a technologií,
místnost EK 414</t>
  </si>
  <si>
    <t>Nabíječka univerzální</t>
  </si>
  <si>
    <t>Datový kabel</t>
  </si>
  <si>
    <t>Miniaturní Flash Disk</t>
  </si>
  <si>
    <t>Bezdrátová myš</t>
  </si>
  <si>
    <t>Síťová karta USB 2.0</t>
  </si>
  <si>
    <t>Redukce DisplayPort na HDMI</t>
  </si>
  <si>
    <t>KVM přepínač</t>
  </si>
  <si>
    <t>Počítačový zdroj</t>
  </si>
  <si>
    <t>Externí disk</t>
  </si>
  <si>
    <t>Brašna na notebook</t>
  </si>
  <si>
    <t xml:space="preserve">Tablet 8" </t>
  </si>
  <si>
    <t>Displej 8" IPS s rozlišením min. 1280×800 px.
Operační paměť min. 4GB.
Vnitřní úložiště min. 64 GB s možností rozšíření pomocí paměťové karty.
WiFi i LTE připojení, Bluetooth min. v.5.0.
Baterie s kapacitou min. 5 000 mAh.
Součástí balení nabíjecí stanice.</t>
  </si>
  <si>
    <t xml:space="preserve">Příloha č. 2 Kupní smlouvy - technická specifikace
Výpočetní technika (III.) 119 - 2022 </t>
  </si>
  <si>
    <t>Nabíječka do sítě univerzální, min. 3x USB-A 5V, min. 1x USB-C  5V, podpora rychlonabíjení, ochrana proti zkratu, přepětí a přehřátí.</t>
  </si>
  <si>
    <t>Datový kabel USB Hi-Speed (Core Lightning) podpora Sync &amp; Charge až 2.4A, chipset C89, certifikace MFi, bílá barva, délka 2 m.</t>
  </si>
  <si>
    <t>SSD disk 2,5"</t>
  </si>
  <si>
    <t>Kapacita min. 240 GB.
Rozhraní: SATA III.
Velikost: 2,5 palce.
Rychlost čtení min. 450 MB/s.
Rychlost zápisu min. 300 MB/s.</t>
  </si>
  <si>
    <t>Flash disk USB 2.0, USB-A.
Kapacita min. 32 GB.
Miniaturní, materiál kov, preferuje se černá barva.</t>
  </si>
  <si>
    <t>Myš bezdrátová, optická, alespoň 1200 DPI, velikost M, připojení do USB, preferuje se černá barva.</t>
  </si>
  <si>
    <t>Síťová karta USB 2.0, min. 1x LAN 10/100 Mb/s, (konektor RJ 45).</t>
  </si>
  <si>
    <t>Redukce DisplayPort (vstup) na HDMI (výstup), podpora FullHD rozlišení, černá barva, kompaktní rozměry.</t>
  </si>
  <si>
    <t>Rozbočovač/přepínač - vstup 2× USB 2.0, výstup 1× USB 2.0, Plug &amp; Play, s vypínačem, LED indikace stavu, preferuje se barva černá.</t>
  </si>
  <si>
    <t>Počítačový zdroj min. 400 W, účinnost min. 85 %, tepelná regulace otáček, síťový vypínač, ventilátor, aktivní PFC, konektivita min. 1x PCIe (8-pin / 6+2-pin), 1 × PCIe (6-pin), 3 × SATA.</t>
  </si>
  <si>
    <t>Počítačový zdroj min. 500 W, účinnost min. 85 %, tepelná regulace otáček, síťový vypínač, ventilátor, aktivní PFC, konektivita min. 2x PCIe (8-pin / 6+2-pin), 6 × SATA.</t>
  </si>
  <si>
    <t>Externí disk 2,5".
Kapacita min. 2000 GB.
Rozhraní USB min. 3.0.
Barva se preferuje černá nebo stříbrná.</t>
  </si>
  <si>
    <t>Brašna na notebook 15,6", voděodolná, hlavní prostor s ochranným plyšem, vyhrazená kapsa na napájení a příslušenství, polstrovaný ramenní popruh, popruh k připevnění na kufr, barva se preferuje černá.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</si>
</sst>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13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0" fontId="11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3" borderId="21" xfId="0" applyNumberFormat="1" applyFont="1" applyFill="1" applyBorder="1" applyAlignment="1">
      <alignment horizontal="center" vertical="center" wrapText="1"/>
    </xf>
    <xf numFmtId="0" fontId="8" fillId="3" borderId="21" xfId="0" applyNumberFormat="1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left" vertical="center" wrapText="1" indent="1"/>
    </xf>
    <xf numFmtId="0" fontId="2" fillId="6" borderId="19" xfId="0" applyFont="1" applyFill="1" applyBorder="1" applyAlignment="1">
      <alignment horizontal="left" vertical="center" wrapText="1" indent="1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17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23" fillId="4" borderId="2" xfId="0" applyFont="1" applyFill="1" applyBorder="1" applyAlignment="1">
      <alignment horizontal="center" vertical="center" wrapText="1"/>
    </xf>
    <xf numFmtId="0" fontId="23" fillId="4" borderId="14" xfId="0" applyFont="1" applyFill="1" applyBorder="1" applyAlignment="1">
      <alignment horizontal="center" vertical="center" wrapText="1"/>
    </xf>
    <xf numFmtId="0" fontId="23" fillId="4" borderId="15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3" borderId="2" xfId="0" applyNumberFormat="1" applyFont="1" applyFill="1" applyBorder="1" applyAlignment="1">
      <alignment horizontal="center" vertical="center" wrapText="1"/>
    </xf>
    <xf numFmtId="0" fontId="2" fillId="3" borderId="14" xfId="0" applyNumberFormat="1" applyFont="1" applyFill="1" applyBorder="1" applyAlignment="1">
      <alignment horizontal="center" vertical="center" wrapText="1"/>
    </xf>
    <xf numFmtId="0" fontId="2" fillId="3" borderId="15" xfId="0" applyNumberFormat="1" applyFont="1" applyFill="1" applyBorder="1" applyAlignment="1">
      <alignment horizontal="center" vertical="center" wrapText="1"/>
    </xf>
    <xf numFmtId="0" fontId="8" fillId="3" borderId="2" xfId="0" applyNumberFormat="1" applyFont="1" applyFill="1" applyBorder="1" applyAlignment="1">
      <alignment horizontal="center" vertical="center" wrapText="1"/>
    </xf>
    <xf numFmtId="0" fontId="8" fillId="3" borderId="14" xfId="0" applyNumberFormat="1" applyFont="1" applyFill="1" applyBorder="1" applyAlignment="1">
      <alignment horizontal="center" vertical="center" wrapText="1"/>
    </xf>
    <xf numFmtId="0" fontId="8" fillId="3" borderId="15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 applyProtection="1">
      <alignment horizontal="left" vertical="center" wrapText="1" indent="1"/>
      <protection locked="0"/>
    </xf>
    <xf numFmtId="0" fontId="13" fillId="4" borderId="19" xfId="0" applyFont="1" applyFill="1" applyBorder="1" applyAlignment="1" applyProtection="1">
      <alignment horizontal="left" vertical="center" wrapText="1" indent="1"/>
      <protection locked="0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13" fillId="4" borderId="17" xfId="0" applyFont="1" applyFill="1" applyBorder="1" applyAlignment="1" applyProtection="1">
      <alignment horizontal="left" vertical="center" wrapText="1" indent="1"/>
      <protection locked="0"/>
    </xf>
    <xf numFmtId="0" fontId="23" fillId="4" borderId="21" xfId="0" applyFont="1" applyFill="1" applyBorder="1" applyAlignment="1" applyProtection="1">
      <alignment horizontal="center" vertical="center" wrapText="1"/>
      <protection locked="0"/>
    </xf>
    <xf numFmtId="164" fontId="13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9"/>
  <sheetViews>
    <sheetView tabSelected="1" zoomScaleNormal="100" workbookViewId="0">
      <selection activeCell="G7" sqref="G7:G1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3.140625" style="1" customWidth="1"/>
    <col min="4" max="4" width="12.28515625" style="2" customWidth="1"/>
    <col min="5" max="5" width="10.5703125" style="3" customWidth="1"/>
    <col min="6" max="6" width="119.5703125" style="1" customWidth="1"/>
    <col min="7" max="7" width="26.140625" style="4" bestFit="1" customWidth="1"/>
    <col min="8" max="8" width="25.42578125" style="4" customWidth="1"/>
    <col min="9" max="9" width="24.7109375" style="4" customWidth="1"/>
    <col min="10" max="10" width="16.42578125" style="1" customWidth="1"/>
    <col min="11" max="11" width="31.85546875" style="5" hidden="1" customWidth="1"/>
    <col min="12" max="12" width="31.42578125" style="5" customWidth="1"/>
    <col min="13" max="13" width="28.42578125" style="5" customWidth="1"/>
    <col min="14" max="14" width="35.42578125" style="4" customWidth="1"/>
    <col min="15" max="15" width="26" style="4" bestFit="1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9.28515625" style="6" customWidth="1"/>
    <col min="23" max="16384" width="9.140625" style="5"/>
  </cols>
  <sheetData>
    <row r="1" spans="1:22" ht="40.9" customHeight="1" x14ac:dyDescent="0.25">
      <c r="B1" s="94" t="s">
        <v>49</v>
      </c>
      <c r="C1" s="95"/>
      <c r="D1" s="95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93"/>
      <c r="E3" s="93"/>
      <c r="F3" s="93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93"/>
      <c r="E4" s="93"/>
      <c r="F4" s="93"/>
      <c r="G4" s="93"/>
      <c r="H4" s="9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6" t="s">
        <v>2</v>
      </c>
      <c r="H5" s="97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4" t="s">
        <v>25</v>
      </c>
      <c r="H6" s="45" t="s">
        <v>27</v>
      </c>
      <c r="I6" s="40" t="s">
        <v>17</v>
      </c>
      <c r="J6" s="39" t="s">
        <v>18</v>
      </c>
      <c r="K6" s="39" t="s">
        <v>34</v>
      </c>
      <c r="L6" s="41" t="s">
        <v>19</v>
      </c>
      <c r="M6" s="42" t="s">
        <v>20</v>
      </c>
      <c r="N6" s="41" t="s">
        <v>21</v>
      </c>
      <c r="O6" s="39" t="s">
        <v>32</v>
      </c>
      <c r="P6" s="41" t="s">
        <v>22</v>
      </c>
      <c r="Q6" s="39" t="s">
        <v>5</v>
      </c>
      <c r="R6" s="43" t="s">
        <v>6</v>
      </c>
      <c r="S6" s="92" t="s">
        <v>7</v>
      </c>
      <c r="T6" s="92" t="s">
        <v>8</v>
      </c>
      <c r="U6" s="41" t="s">
        <v>23</v>
      </c>
      <c r="V6" s="39" t="s">
        <v>24</v>
      </c>
    </row>
    <row r="7" spans="1:22" ht="138.75" customHeight="1" thickTop="1" thickBot="1" x14ac:dyDescent="0.3">
      <c r="A7" s="20"/>
      <c r="B7" s="72">
        <v>1</v>
      </c>
      <c r="C7" s="73" t="s">
        <v>47</v>
      </c>
      <c r="D7" s="74">
        <v>2</v>
      </c>
      <c r="E7" s="75" t="s">
        <v>26</v>
      </c>
      <c r="F7" s="88" t="s">
        <v>48</v>
      </c>
      <c r="G7" s="130"/>
      <c r="H7" s="134"/>
      <c r="I7" s="76" t="s">
        <v>31</v>
      </c>
      <c r="J7" s="77" t="s">
        <v>33</v>
      </c>
      <c r="K7" s="78"/>
      <c r="L7" s="79"/>
      <c r="M7" s="80" t="s">
        <v>35</v>
      </c>
      <c r="N7" s="81" t="s">
        <v>36</v>
      </c>
      <c r="O7" s="82">
        <v>30</v>
      </c>
      <c r="P7" s="83">
        <f>D7*Q7</f>
        <v>8400</v>
      </c>
      <c r="Q7" s="84">
        <v>4200</v>
      </c>
      <c r="R7" s="135"/>
      <c r="S7" s="85">
        <f>D7*R7</f>
        <v>0</v>
      </c>
      <c r="T7" s="86" t="str">
        <f t="shared" ref="T7" si="0">IF(ISNUMBER(R7), IF(R7&gt;Q7,"NEVYHOVUJE","VYHOVUJE")," ")</f>
        <v xml:space="preserve"> </v>
      </c>
      <c r="U7" s="87"/>
      <c r="V7" s="78" t="s">
        <v>11</v>
      </c>
    </row>
    <row r="8" spans="1:22" ht="37.5" customHeight="1" x14ac:dyDescent="0.25">
      <c r="A8" s="20"/>
      <c r="B8" s="64">
        <v>2</v>
      </c>
      <c r="C8" s="65" t="s">
        <v>37</v>
      </c>
      <c r="D8" s="66">
        <v>3</v>
      </c>
      <c r="E8" s="67" t="s">
        <v>26</v>
      </c>
      <c r="F8" s="89" t="s">
        <v>50</v>
      </c>
      <c r="G8" s="131"/>
      <c r="H8" s="113" t="s">
        <v>33</v>
      </c>
      <c r="I8" s="98" t="s">
        <v>31</v>
      </c>
      <c r="J8" s="98" t="s">
        <v>33</v>
      </c>
      <c r="K8" s="101"/>
      <c r="L8" s="116"/>
      <c r="M8" s="116" t="s">
        <v>35</v>
      </c>
      <c r="N8" s="119" t="s">
        <v>36</v>
      </c>
      <c r="O8" s="122">
        <v>30</v>
      </c>
      <c r="P8" s="68">
        <f>D8*Q8</f>
        <v>2100</v>
      </c>
      <c r="Q8" s="69">
        <v>700</v>
      </c>
      <c r="R8" s="136"/>
      <c r="S8" s="70">
        <f>D8*R8</f>
        <v>0</v>
      </c>
      <c r="T8" s="71" t="str">
        <f t="shared" ref="T8:T19" si="1">IF(ISNUMBER(R8), IF(R8&gt;Q8,"NEVYHOVUJE","VYHOVUJE")," ")</f>
        <v xml:space="preserve"> </v>
      </c>
      <c r="U8" s="125"/>
      <c r="V8" s="101" t="s">
        <v>13</v>
      </c>
    </row>
    <row r="9" spans="1:22" ht="51.75" customHeight="1" x14ac:dyDescent="0.25">
      <c r="A9" s="20"/>
      <c r="B9" s="48">
        <v>3</v>
      </c>
      <c r="C9" s="49" t="s">
        <v>38</v>
      </c>
      <c r="D9" s="50">
        <v>2</v>
      </c>
      <c r="E9" s="51" t="s">
        <v>26</v>
      </c>
      <c r="F9" s="90" t="s">
        <v>51</v>
      </c>
      <c r="G9" s="132"/>
      <c r="H9" s="114"/>
      <c r="I9" s="99"/>
      <c r="J9" s="99"/>
      <c r="K9" s="102"/>
      <c r="L9" s="117"/>
      <c r="M9" s="117"/>
      <c r="N9" s="120"/>
      <c r="O9" s="123"/>
      <c r="P9" s="52">
        <f>D9*Q9</f>
        <v>500</v>
      </c>
      <c r="Q9" s="53">
        <v>250</v>
      </c>
      <c r="R9" s="137"/>
      <c r="S9" s="54">
        <f>D9*R9</f>
        <v>0</v>
      </c>
      <c r="T9" s="55" t="str">
        <f t="shared" ref="T9:T18" si="2">IF(ISNUMBER(R9), IF(R9&gt;Q9,"NEVYHOVUJE","VYHOVUJE")," ")</f>
        <v xml:space="preserve"> </v>
      </c>
      <c r="U9" s="126"/>
      <c r="V9" s="128"/>
    </row>
    <row r="10" spans="1:22" ht="92.25" customHeight="1" x14ac:dyDescent="0.25">
      <c r="A10" s="20"/>
      <c r="B10" s="48">
        <v>4</v>
      </c>
      <c r="C10" s="49" t="s">
        <v>52</v>
      </c>
      <c r="D10" s="50">
        <v>1</v>
      </c>
      <c r="E10" s="51" t="s">
        <v>26</v>
      </c>
      <c r="F10" s="90" t="s">
        <v>53</v>
      </c>
      <c r="G10" s="132"/>
      <c r="H10" s="114"/>
      <c r="I10" s="99"/>
      <c r="J10" s="99"/>
      <c r="K10" s="102"/>
      <c r="L10" s="117"/>
      <c r="M10" s="117"/>
      <c r="N10" s="120"/>
      <c r="O10" s="123"/>
      <c r="P10" s="52">
        <f>D10*Q10</f>
        <v>600</v>
      </c>
      <c r="Q10" s="53">
        <v>600</v>
      </c>
      <c r="R10" s="137"/>
      <c r="S10" s="54">
        <f>D10*R10</f>
        <v>0</v>
      </c>
      <c r="T10" s="55" t="str">
        <f t="shared" si="2"/>
        <v xml:space="preserve"> </v>
      </c>
      <c r="U10" s="126"/>
      <c r="V10" s="129" t="s">
        <v>12</v>
      </c>
    </row>
    <row r="11" spans="1:22" ht="60.75" customHeight="1" x14ac:dyDescent="0.25">
      <c r="A11" s="20"/>
      <c r="B11" s="48">
        <v>5</v>
      </c>
      <c r="C11" s="49" t="s">
        <v>39</v>
      </c>
      <c r="D11" s="50">
        <v>5</v>
      </c>
      <c r="E11" s="51" t="s">
        <v>26</v>
      </c>
      <c r="F11" s="90" t="s">
        <v>54</v>
      </c>
      <c r="G11" s="132"/>
      <c r="H11" s="114"/>
      <c r="I11" s="99"/>
      <c r="J11" s="99"/>
      <c r="K11" s="102"/>
      <c r="L11" s="117"/>
      <c r="M11" s="117"/>
      <c r="N11" s="120"/>
      <c r="O11" s="123"/>
      <c r="P11" s="52">
        <f>D11*Q11</f>
        <v>1250</v>
      </c>
      <c r="Q11" s="53">
        <v>250</v>
      </c>
      <c r="R11" s="137"/>
      <c r="S11" s="54">
        <f>D11*R11</f>
        <v>0</v>
      </c>
      <c r="T11" s="55" t="str">
        <f t="shared" si="2"/>
        <v xml:space="preserve"> </v>
      </c>
      <c r="U11" s="126"/>
      <c r="V11" s="128"/>
    </row>
    <row r="12" spans="1:22" ht="51.75" customHeight="1" x14ac:dyDescent="0.25">
      <c r="A12" s="20"/>
      <c r="B12" s="48">
        <v>6</v>
      </c>
      <c r="C12" s="49" t="s">
        <v>40</v>
      </c>
      <c r="D12" s="50">
        <v>5</v>
      </c>
      <c r="E12" s="51" t="s">
        <v>26</v>
      </c>
      <c r="F12" s="90" t="s">
        <v>55</v>
      </c>
      <c r="G12" s="132"/>
      <c r="H12" s="114"/>
      <c r="I12" s="99"/>
      <c r="J12" s="99"/>
      <c r="K12" s="102"/>
      <c r="L12" s="117"/>
      <c r="M12" s="117"/>
      <c r="N12" s="120"/>
      <c r="O12" s="123"/>
      <c r="P12" s="52">
        <f>D12*Q12</f>
        <v>1500</v>
      </c>
      <c r="Q12" s="53">
        <v>300</v>
      </c>
      <c r="R12" s="137"/>
      <c r="S12" s="54">
        <f>D12*R12</f>
        <v>0</v>
      </c>
      <c r="T12" s="55" t="str">
        <f t="shared" si="2"/>
        <v xml:space="preserve"> </v>
      </c>
      <c r="U12" s="126"/>
      <c r="V12" s="129" t="s">
        <v>13</v>
      </c>
    </row>
    <row r="13" spans="1:22" ht="51.75" customHeight="1" x14ac:dyDescent="0.25">
      <c r="A13" s="20"/>
      <c r="B13" s="48">
        <v>7</v>
      </c>
      <c r="C13" s="49" t="s">
        <v>41</v>
      </c>
      <c r="D13" s="50">
        <v>2</v>
      </c>
      <c r="E13" s="51" t="s">
        <v>26</v>
      </c>
      <c r="F13" s="90" t="s">
        <v>56</v>
      </c>
      <c r="G13" s="132"/>
      <c r="H13" s="114"/>
      <c r="I13" s="99"/>
      <c r="J13" s="99"/>
      <c r="K13" s="102"/>
      <c r="L13" s="117"/>
      <c r="M13" s="117"/>
      <c r="N13" s="120"/>
      <c r="O13" s="123"/>
      <c r="P13" s="52">
        <f>D13*Q13</f>
        <v>1000</v>
      </c>
      <c r="Q13" s="53">
        <v>500</v>
      </c>
      <c r="R13" s="137"/>
      <c r="S13" s="54">
        <f>D13*R13</f>
        <v>0</v>
      </c>
      <c r="T13" s="55" t="str">
        <f t="shared" si="2"/>
        <v xml:space="preserve"> </v>
      </c>
      <c r="U13" s="126"/>
      <c r="V13" s="102"/>
    </row>
    <row r="14" spans="1:22" ht="51.75" customHeight="1" x14ac:dyDescent="0.25">
      <c r="A14" s="20"/>
      <c r="B14" s="48">
        <v>8</v>
      </c>
      <c r="C14" s="49" t="s">
        <v>42</v>
      </c>
      <c r="D14" s="50">
        <v>5</v>
      </c>
      <c r="E14" s="51" t="s">
        <v>26</v>
      </c>
      <c r="F14" s="90" t="s">
        <v>57</v>
      </c>
      <c r="G14" s="132"/>
      <c r="H14" s="114"/>
      <c r="I14" s="99"/>
      <c r="J14" s="99"/>
      <c r="K14" s="102"/>
      <c r="L14" s="117"/>
      <c r="M14" s="117"/>
      <c r="N14" s="120"/>
      <c r="O14" s="123"/>
      <c r="P14" s="52">
        <f>D14*Q14</f>
        <v>1250</v>
      </c>
      <c r="Q14" s="53">
        <v>250</v>
      </c>
      <c r="R14" s="137"/>
      <c r="S14" s="54">
        <f>D14*R14</f>
        <v>0</v>
      </c>
      <c r="T14" s="55" t="str">
        <f t="shared" si="2"/>
        <v xml:space="preserve"> </v>
      </c>
      <c r="U14" s="126"/>
      <c r="V14" s="102"/>
    </row>
    <row r="15" spans="1:22" ht="51.75" customHeight="1" x14ac:dyDescent="0.25">
      <c r="A15" s="20"/>
      <c r="B15" s="48">
        <v>9</v>
      </c>
      <c r="C15" s="49" t="s">
        <v>43</v>
      </c>
      <c r="D15" s="50">
        <v>2</v>
      </c>
      <c r="E15" s="51" t="s">
        <v>26</v>
      </c>
      <c r="F15" s="90" t="s">
        <v>58</v>
      </c>
      <c r="G15" s="132"/>
      <c r="H15" s="114"/>
      <c r="I15" s="99"/>
      <c r="J15" s="99"/>
      <c r="K15" s="102"/>
      <c r="L15" s="117"/>
      <c r="M15" s="117"/>
      <c r="N15" s="120"/>
      <c r="O15" s="123"/>
      <c r="P15" s="52">
        <f>D15*Q15</f>
        <v>700</v>
      </c>
      <c r="Q15" s="53">
        <v>350</v>
      </c>
      <c r="R15" s="137"/>
      <c r="S15" s="54">
        <f>D15*R15</f>
        <v>0</v>
      </c>
      <c r="T15" s="55" t="str">
        <f t="shared" si="2"/>
        <v xml:space="preserve"> </v>
      </c>
      <c r="U15" s="126"/>
      <c r="V15" s="102"/>
    </row>
    <row r="16" spans="1:22" ht="51.75" customHeight="1" x14ac:dyDescent="0.25">
      <c r="A16" s="20"/>
      <c r="B16" s="48">
        <v>10</v>
      </c>
      <c r="C16" s="49" t="s">
        <v>44</v>
      </c>
      <c r="D16" s="50">
        <v>1</v>
      </c>
      <c r="E16" s="51" t="s">
        <v>26</v>
      </c>
      <c r="F16" s="90" t="s">
        <v>59</v>
      </c>
      <c r="G16" s="132"/>
      <c r="H16" s="114"/>
      <c r="I16" s="99"/>
      <c r="J16" s="99"/>
      <c r="K16" s="102"/>
      <c r="L16" s="117"/>
      <c r="M16" s="117"/>
      <c r="N16" s="120"/>
      <c r="O16" s="123"/>
      <c r="P16" s="52">
        <f>D16*Q16</f>
        <v>1500</v>
      </c>
      <c r="Q16" s="53">
        <v>1500</v>
      </c>
      <c r="R16" s="137"/>
      <c r="S16" s="54">
        <f>D16*R16</f>
        <v>0</v>
      </c>
      <c r="T16" s="55" t="str">
        <f t="shared" si="2"/>
        <v xml:space="preserve"> </v>
      </c>
      <c r="U16" s="126"/>
      <c r="V16" s="102"/>
    </row>
    <row r="17" spans="1:22" ht="51.75" customHeight="1" x14ac:dyDescent="0.25">
      <c r="A17" s="20"/>
      <c r="B17" s="48">
        <v>11</v>
      </c>
      <c r="C17" s="49" t="s">
        <v>44</v>
      </c>
      <c r="D17" s="50">
        <v>1</v>
      </c>
      <c r="E17" s="51" t="s">
        <v>26</v>
      </c>
      <c r="F17" s="90" t="s">
        <v>60</v>
      </c>
      <c r="G17" s="132"/>
      <c r="H17" s="114"/>
      <c r="I17" s="99"/>
      <c r="J17" s="99"/>
      <c r="K17" s="102"/>
      <c r="L17" s="117"/>
      <c r="M17" s="117"/>
      <c r="N17" s="120"/>
      <c r="O17" s="123"/>
      <c r="P17" s="52">
        <f>D17*Q17</f>
        <v>1300</v>
      </c>
      <c r="Q17" s="53">
        <v>1300</v>
      </c>
      <c r="R17" s="137"/>
      <c r="S17" s="54">
        <f>D17*R17</f>
        <v>0</v>
      </c>
      <c r="T17" s="55" t="str">
        <f t="shared" si="2"/>
        <v xml:space="preserve"> </v>
      </c>
      <c r="U17" s="126"/>
      <c r="V17" s="102"/>
    </row>
    <row r="18" spans="1:22" ht="82.5" customHeight="1" x14ac:dyDescent="0.25">
      <c r="A18" s="20"/>
      <c r="B18" s="48">
        <v>12</v>
      </c>
      <c r="C18" s="49" t="s">
        <v>45</v>
      </c>
      <c r="D18" s="50">
        <v>1</v>
      </c>
      <c r="E18" s="51" t="s">
        <v>26</v>
      </c>
      <c r="F18" s="90" t="s">
        <v>61</v>
      </c>
      <c r="G18" s="132"/>
      <c r="H18" s="114"/>
      <c r="I18" s="99"/>
      <c r="J18" s="99"/>
      <c r="K18" s="102"/>
      <c r="L18" s="117"/>
      <c r="M18" s="117"/>
      <c r="N18" s="120"/>
      <c r="O18" s="123"/>
      <c r="P18" s="52">
        <f>D18*Q18</f>
        <v>1800</v>
      </c>
      <c r="Q18" s="53">
        <v>1800</v>
      </c>
      <c r="R18" s="137"/>
      <c r="S18" s="54">
        <f>D18*R18</f>
        <v>0</v>
      </c>
      <c r="T18" s="55" t="str">
        <f t="shared" si="2"/>
        <v xml:space="preserve"> </v>
      </c>
      <c r="U18" s="126"/>
      <c r="V18" s="102"/>
    </row>
    <row r="19" spans="1:22" ht="60.75" customHeight="1" thickBot="1" x14ac:dyDescent="0.3">
      <c r="A19" s="20"/>
      <c r="B19" s="56">
        <v>13</v>
      </c>
      <c r="C19" s="57" t="s">
        <v>46</v>
      </c>
      <c r="D19" s="58">
        <v>1</v>
      </c>
      <c r="E19" s="59" t="s">
        <v>26</v>
      </c>
      <c r="F19" s="91" t="s">
        <v>62</v>
      </c>
      <c r="G19" s="133"/>
      <c r="H19" s="115"/>
      <c r="I19" s="100"/>
      <c r="J19" s="100"/>
      <c r="K19" s="103"/>
      <c r="L19" s="118"/>
      <c r="M19" s="118"/>
      <c r="N19" s="121"/>
      <c r="O19" s="124"/>
      <c r="P19" s="60">
        <f>D19*Q19</f>
        <v>1500</v>
      </c>
      <c r="Q19" s="61">
        <v>1500</v>
      </c>
      <c r="R19" s="138"/>
      <c r="S19" s="62">
        <f>D19*R19</f>
        <v>0</v>
      </c>
      <c r="T19" s="63" t="str">
        <f t="shared" si="1"/>
        <v xml:space="preserve"> </v>
      </c>
      <c r="U19" s="127"/>
      <c r="V19" s="103"/>
    </row>
    <row r="20" spans="1:22" ht="17.45" customHeight="1" thickTop="1" thickBot="1" x14ac:dyDescent="0.3">
      <c r="C20" s="5"/>
      <c r="D20" s="5"/>
      <c r="E20" s="5"/>
      <c r="F20" s="5"/>
      <c r="G20" s="33"/>
      <c r="H20" s="33"/>
      <c r="I20" s="5"/>
      <c r="J20" s="5"/>
      <c r="N20" s="5"/>
      <c r="O20" s="5"/>
      <c r="P20" s="5"/>
    </row>
    <row r="21" spans="1:22" ht="51.75" customHeight="1" thickTop="1" thickBot="1" x14ac:dyDescent="0.3">
      <c r="B21" s="111" t="s">
        <v>30</v>
      </c>
      <c r="C21" s="111"/>
      <c r="D21" s="111"/>
      <c r="E21" s="111"/>
      <c r="F21" s="111"/>
      <c r="G21" s="111"/>
      <c r="H21" s="47"/>
      <c r="I21" s="47"/>
      <c r="J21" s="21"/>
      <c r="K21" s="21"/>
      <c r="L21" s="7"/>
      <c r="M21" s="7"/>
      <c r="N21" s="7"/>
      <c r="O21" s="22"/>
      <c r="P21" s="22"/>
      <c r="Q21" s="23" t="s">
        <v>9</v>
      </c>
      <c r="R21" s="108" t="s">
        <v>10</v>
      </c>
      <c r="S21" s="109"/>
      <c r="T21" s="110"/>
      <c r="U21" s="24"/>
      <c r="V21" s="25"/>
    </row>
    <row r="22" spans="1:22" ht="50.45" customHeight="1" thickTop="1" thickBot="1" x14ac:dyDescent="0.3">
      <c r="B22" s="112" t="s">
        <v>28</v>
      </c>
      <c r="C22" s="112"/>
      <c r="D22" s="112"/>
      <c r="E22" s="112"/>
      <c r="F22" s="112"/>
      <c r="G22" s="112"/>
      <c r="H22" s="112"/>
      <c r="I22" s="26"/>
      <c r="L22" s="9"/>
      <c r="M22" s="9"/>
      <c r="N22" s="9"/>
      <c r="O22" s="27"/>
      <c r="P22" s="27"/>
      <c r="Q22" s="28">
        <f>SUM(P7:P19)</f>
        <v>23400</v>
      </c>
      <c r="R22" s="105">
        <f>SUM(S7:S19)</f>
        <v>0</v>
      </c>
      <c r="S22" s="106"/>
      <c r="T22" s="107"/>
    </row>
    <row r="23" spans="1:22" ht="15.75" thickTop="1" x14ac:dyDescent="0.25">
      <c r="B23" s="104" t="s">
        <v>29</v>
      </c>
      <c r="C23" s="104"/>
      <c r="D23" s="104"/>
      <c r="E23" s="104"/>
      <c r="F23" s="104"/>
      <c r="G23" s="104"/>
      <c r="H23" s="93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1:22" x14ac:dyDescent="0.25">
      <c r="B24" s="46"/>
      <c r="C24" s="46"/>
      <c r="D24" s="46"/>
      <c r="E24" s="46"/>
      <c r="F24" s="46"/>
      <c r="G24" s="93"/>
      <c r="H24" s="93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1:22" x14ac:dyDescent="0.25">
      <c r="B25" s="46"/>
      <c r="C25" s="46"/>
      <c r="D25" s="46"/>
      <c r="E25" s="46"/>
      <c r="F25" s="46"/>
      <c r="G25" s="93"/>
      <c r="H25" s="93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1:22" x14ac:dyDescent="0.25">
      <c r="B26" s="46"/>
      <c r="C26" s="46"/>
      <c r="D26" s="46"/>
      <c r="E26" s="46"/>
      <c r="F26" s="46"/>
      <c r="G26" s="93"/>
      <c r="H26" s="93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1:22" ht="19.899999999999999" customHeight="1" x14ac:dyDescent="0.25">
      <c r="C27" s="21"/>
      <c r="D27" s="29"/>
      <c r="E27" s="21"/>
      <c r="F27" s="21"/>
      <c r="G27" s="93"/>
      <c r="H27" s="93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1:22" ht="19.899999999999999" customHeight="1" x14ac:dyDescent="0.25">
      <c r="H28" s="36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1:22" ht="19.899999999999999" customHeight="1" x14ac:dyDescent="0.25">
      <c r="C29" s="21"/>
      <c r="D29" s="29"/>
      <c r="E29" s="21"/>
      <c r="F29" s="21"/>
      <c r="G29" s="93"/>
      <c r="H29" s="93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1:22" ht="19.899999999999999" customHeight="1" x14ac:dyDescent="0.25">
      <c r="C30" s="21"/>
      <c r="D30" s="29"/>
      <c r="E30" s="21"/>
      <c r="F30" s="21"/>
      <c r="G30" s="93"/>
      <c r="H30" s="93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1:22" ht="19.899999999999999" customHeight="1" x14ac:dyDescent="0.25">
      <c r="C31" s="21"/>
      <c r="D31" s="29"/>
      <c r="E31" s="21"/>
      <c r="F31" s="21"/>
      <c r="G31" s="93"/>
      <c r="H31" s="93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1:22" ht="19.899999999999999" customHeight="1" x14ac:dyDescent="0.25">
      <c r="C32" s="21"/>
      <c r="D32" s="29"/>
      <c r="E32" s="21"/>
      <c r="F32" s="21"/>
      <c r="G32" s="93"/>
      <c r="H32" s="93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93"/>
      <c r="H33" s="93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93"/>
      <c r="H34" s="93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93"/>
      <c r="H35" s="93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93"/>
      <c r="H36" s="93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93"/>
      <c r="H37" s="93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93"/>
      <c r="H38" s="93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93"/>
      <c r="H39" s="93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93"/>
      <c r="H40" s="93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93"/>
      <c r="H41" s="93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93"/>
      <c r="H42" s="93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93"/>
      <c r="H43" s="93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93"/>
      <c r="H44" s="93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93"/>
      <c r="H45" s="93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93"/>
      <c r="H46" s="93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93"/>
      <c r="H47" s="93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93"/>
      <c r="H48" s="93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93"/>
      <c r="H49" s="93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93"/>
      <c r="H50" s="93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93"/>
      <c r="H51" s="93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93"/>
      <c r="H52" s="93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93"/>
      <c r="H53" s="93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93"/>
      <c r="H54" s="93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93"/>
      <c r="H55" s="93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93"/>
      <c r="H56" s="93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93"/>
      <c r="H57" s="93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93"/>
      <c r="H58" s="93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93"/>
      <c r="H59" s="93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93"/>
      <c r="H60" s="93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93"/>
      <c r="H61" s="93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93"/>
      <c r="H62" s="93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93"/>
      <c r="H63" s="93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93"/>
      <c r="H64" s="93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93"/>
      <c r="H65" s="93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93"/>
      <c r="H66" s="93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93"/>
      <c r="H67" s="93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93"/>
      <c r="H68" s="93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93"/>
      <c r="H69" s="93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93"/>
      <c r="H70" s="93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93"/>
      <c r="H71" s="93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93"/>
      <c r="H72" s="93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93"/>
      <c r="H73" s="93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93"/>
      <c r="H74" s="93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93"/>
      <c r="H75" s="93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93"/>
      <c r="H76" s="93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93"/>
      <c r="H77" s="93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93"/>
      <c r="H78" s="93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93"/>
      <c r="H79" s="93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93"/>
      <c r="H80" s="93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93"/>
      <c r="H81" s="93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93"/>
      <c r="H82" s="93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93"/>
      <c r="H83" s="93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93"/>
      <c r="H84" s="93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93"/>
      <c r="H85" s="93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93"/>
      <c r="H86" s="93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93"/>
      <c r="H87" s="93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93"/>
      <c r="H88" s="93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93"/>
      <c r="H89" s="93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93"/>
      <c r="H90" s="93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93"/>
      <c r="H91" s="93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93"/>
      <c r="H92" s="93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93"/>
      <c r="H93" s="93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93"/>
      <c r="H94" s="93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93"/>
      <c r="H95" s="93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93"/>
      <c r="H96" s="93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93"/>
      <c r="H97" s="93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93"/>
      <c r="H98" s="93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93"/>
      <c r="H99" s="93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93"/>
      <c r="H100" s="93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93"/>
      <c r="H101" s="93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93"/>
      <c r="H102" s="93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93"/>
      <c r="H103" s="93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93"/>
      <c r="H104" s="93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93"/>
      <c r="H105" s="93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93"/>
      <c r="H106" s="93"/>
      <c r="I106" s="11"/>
      <c r="J106" s="11"/>
      <c r="K106" s="11"/>
      <c r="L106" s="11"/>
      <c r="M106" s="11"/>
      <c r="N106" s="6"/>
      <c r="O106" s="6"/>
      <c r="P106" s="6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93"/>
      <c r="H107" s="93"/>
      <c r="I107" s="11"/>
      <c r="J107" s="11"/>
      <c r="K107" s="11"/>
      <c r="L107" s="11"/>
      <c r="M107" s="11"/>
      <c r="N107" s="6"/>
      <c r="O107" s="6"/>
      <c r="P107" s="6"/>
      <c r="Q107" s="11"/>
      <c r="R107" s="11"/>
      <c r="S107" s="11"/>
    </row>
    <row r="108" spans="3:19" ht="19.899999999999999" customHeight="1" x14ac:dyDescent="0.25">
      <c r="C108" s="21"/>
      <c r="D108" s="29"/>
      <c r="E108" s="21"/>
      <c r="F108" s="21"/>
      <c r="G108" s="93"/>
      <c r="H108" s="93"/>
      <c r="I108" s="11"/>
      <c r="J108" s="11"/>
      <c r="K108" s="11"/>
      <c r="L108" s="11"/>
      <c r="M108" s="11"/>
      <c r="N108" s="6"/>
      <c r="O108" s="6"/>
      <c r="P108" s="6"/>
    </row>
    <row r="109" spans="3:19" ht="19.899999999999999" customHeight="1" x14ac:dyDescent="0.25">
      <c r="C109" s="5"/>
      <c r="E109" s="5"/>
      <c r="F109" s="5"/>
      <c r="J109" s="5"/>
    </row>
    <row r="110" spans="3:19" ht="19.899999999999999" customHeight="1" x14ac:dyDescent="0.25">
      <c r="C110" s="5"/>
      <c r="E110" s="5"/>
      <c r="F110" s="5"/>
      <c r="J110" s="5"/>
    </row>
    <row r="111" spans="3:19" ht="19.899999999999999" customHeight="1" x14ac:dyDescent="0.25">
      <c r="C111" s="5"/>
      <c r="E111" s="5"/>
      <c r="F111" s="5"/>
      <c r="J111" s="5"/>
    </row>
    <row r="112" spans="3:19" ht="19.899999999999999" customHeight="1" x14ac:dyDescent="0.25">
      <c r="C112" s="5"/>
      <c r="E112" s="5"/>
      <c r="F112" s="5"/>
      <c r="J112" s="5"/>
    </row>
    <row r="113" spans="3:10" ht="19.899999999999999" customHeight="1" x14ac:dyDescent="0.25">
      <c r="C113" s="5"/>
      <c r="E113" s="5"/>
      <c r="F113" s="5"/>
      <c r="J113" s="5"/>
    </row>
    <row r="114" spans="3:10" ht="19.899999999999999" customHeight="1" x14ac:dyDescent="0.25">
      <c r="C114" s="5"/>
      <c r="E114" s="5"/>
      <c r="F114" s="5"/>
      <c r="J114" s="5"/>
    </row>
    <row r="115" spans="3:10" ht="19.899999999999999" customHeight="1" x14ac:dyDescent="0.25">
      <c r="C115" s="5"/>
      <c r="E115" s="5"/>
      <c r="F115" s="5"/>
      <c r="J115" s="5"/>
    </row>
    <row r="116" spans="3:10" ht="19.899999999999999" customHeight="1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  <row r="236" spans="3:10" x14ac:dyDescent="0.25">
      <c r="C236" s="5"/>
      <c r="E236" s="5"/>
      <c r="F236" s="5"/>
      <c r="J236" s="5"/>
    </row>
    <row r="237" spans="3:10" x14ac:dyDescent="0.25">
      <c r="C237" s="5"/>
      <c r="E237" s="5"/>
      <c r="F237" s="5"/>
      <c r="J237" s="5"/>
    </row>
    <row r="238" spans="3:10" x14ac:dyDescent="0.25">
      <c r="C238" s="5"/>
      <c r="E238" s="5"/>
      <c r="F238" s="5"/>
      <c r="J238" s="5"/>
    </row>
    <row r="239" spans="3:10" x14ac:dyDescent="0.25">
      <c r="C239" s="5"/>
      <c r="E239" s="5"/>
      <c r="F239" s="5"/>
      <c r="J239" s="5"/>
    </row>
  </sheetData>
  <sheetProtection algorithmName="SHA-512" hashValue="TVo3iqgAKi82K5k+UVdqMCkXs8Z+hYaBu5QNSPHB+eMquXV3RyJToaM/HMC4f6PJpIJqaScfZHTiUORAgw16jQ==" saltValue="z14d2LbLEu6qzoB2kkBpHg==" spinCount="100000" sheet="1" objects="1" scenarios="1"/>
  <mergeCells count="19">
    <mergeCell ref="H8:H19"/>
    <mergeCell ref="L8:L19"/>
    <mergeCell ref="N8:N19"/>
    <mergeCell ref="O8:O19"/>
    <mergeCell ref="U8:U19"/>
    <mergeCell ref="V8:V9"/>
    <mergeCell ref="V10:V11"/>
    <mergeCell ref="V12:V19"/>
    <mergeCell ref="M8:M19"/>
    <mergeCell ref="B23:G23"/>
    <mergeCell ref="R22:T22"/>
    <mergeCell ref="R21:T21"/>
    <mergeCell ref="B21:G21"/>
    <mergeCell ref="B22:H22"/>
    <mergeCell ref="B1:D1"/>
    <mergeCell ref="G5:H5"/>
    <mergeCell ref="I8:I19"/>
    <mergeCell ref="J8:J19"/>
    <mergeCell ref="K8:K19"/>
  </mergeCells>
  <conditionalFormatting sqref="B7:B19 D7:D19">
    <cfRule type="containsBlanks" dxfId="7" priority="76">
      <formula>LEN(TRIM(B7))=0</formula>
    </cfRule>
  </conditionalFormatting>
  <conditionalFormatting sqref="B7:B19">
    <cfRule type="cellIs" dxfId="6" priority="73" operator="greaterThanOrEqual">
      <formula>1</formula>
    </cfRule>
  </conditionalFormatting>
  <conditionalFormatting sqref="T7:T19">
    <cfRule type="cellIs" dxfId="5" priority="60" operator="equal">
      <formula>"VYHOVUJE"</formula>
    </cfRule>
  </conditionalFormatting>
  <conditionalFormatting sqref="T7:T19">
    <cfRule type="cellIs" dxfId="4" priority="59" operator="equal">
      <formula>"NEVYHOVUJE"</formula>
    </cfRule>
  </conditionalFormatting>
  <conditionalFormatting sqref="G7:H8 R7:R19 G9:G19">
    <cfRule type="containsBlanks" dxfId="3" priority="53">
      <formula>LEN(TRIM(G7))=0</formula>
    </cfRule>
  </conditionalFormatting>
  <conditionalFormatting sqref="G7:H8 R7:R19 G9:G19">
    <cfRule type="notContainsBlanks" dxfId="2" priority="51">
      <formula>LEN(TRIM(G7))&gt;0</formula>
    </cfRule>
  </conditionalFormatting>
  <conditionalFormatting sqref="G7:H8 R7:R19 G9:G19">
    <cfRule type="notContainsBlanks" dxfId="1" priority="50">
      <formula>LEN(TRIM(G7))&gt;0</formula>
    </cfRule>
  </conditionalFormatting>
  <conditionalFormatting sqref="G7:H8 G9:G19">
    <cfRule type="notContainsBlanks" dxfId="0" priority="49">
      <formula>LEN(TRIM(G7))&gt;0</formula>
    </cfRule>
  </conditionalFormatting>
  <dataValidations count="2">
    <dataValidation type="list" allowBlank="1" showInputMessage="1" showErrorMessage="1" sqref="J7 J8" xr:uid="{4F8F7A7E-91D6-48F4-9EDC-CFB63AA5A376}">
      <formula1>"ANO,NE"</formula1>
    </dataValidation>
    <dataValidation type="list" showInputMessage="1" showErrorMessage="1" sqref="E7:E19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 V10 V12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2022-10-04T05:37:18Z</cp:lastPrinted>
  <dcterms:created xsi:type="dcterms:W3CDTF">2014-03-05T12:43:32Z</dcterms:created>
  <dcterms:modified xsi:type="dcterms:W3CDTF">2022-10-11T10:13:27Z</dcterms:modified>
</cp:coreProperties>
</file>